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g\Desktop\Blog\"/>
    </mc:Choice>
  </mc:AlternateContent>
  <xr:revisionPtr revIDLastSave="0" documentId="13_ncr:1_{E287C7B3-A3F7-4C61-9005-1980EDFC39F8}" xr6:coauthVersionLast="44" xr6:coauthVersionMax="44" xr10:uidLastSave="{00000000-0000-0000-0000-000000000000}"/>
  <bookViews>
    <workbookView xWindow="-108" yWindow="-108" windowWidth="23256" windowHeight="12576" xr2:uid="{8BAF9727-0D44-4397-BA1D-62D49481745C}"/>
  </bookViews>
  <sheets>
    <sheet name="Engli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 l="1"/>
  <c r="C6" i="1"/>
  <c r="C7" i="1" s="1"/>
  <c r="C19" i="1" l="1"/>
  <c r="C8" i="1"/>
  <c r="C9" i="1" s="1"/>
  <c r="C20" i="1" l="1"/>
  <c r="B27" i="1" s="1"/>
  <c r="C21" i="1"/>
  <c r="C22" i="1" s="1"/>
  <c r="C23" i="1" s="1"/>
  <c r="C14" i="1" l="1"/>
  <c r="B26" i="1" s="1"/>
</calcChain>
</file>

<file path=xl/sharedStrings.xml><?xml version="1.0" encoding="utf-8"?>
<sst xmlns="http://schemas.openxmlformats.org/spreadsheetml/2006/main" count="42" uniqueCount="30">
  <si>
    <t>years</t>
  </si>
  <si>
    <t>$</t>
  </si>
  <si>
    <t>Total number of payments</t>
  </si>
  <si>
    <t>Remaining loan tenure becomes</t>
  </si>
  <si>
    <t>months</t>
  </si>
  <si>
    <t>现有房贷资料</t>
  </si>
  <si>
    <t>房贷欠款</t>
  </si>
  <si>
    <t>房贷供期</t>
  </si>
  <si>
    <t>每月供款</t>
  </si>
  <si>
    <t>总供款</t>
  </si>
  <si>
    <t>总支付利息</t>
  </si>
  <si>
    <t>投资资料</t>
  </si>
  <si>
    <t>可以用来投资的资金</t>
  </si>
  <si>
    <t>投资年回报(预测)</t>
  </si>
  <si>
    <t>投资总回报</t>
  </si>
  <si>
    <t>可以用来偿还房贷的资金</t>
  </si>
  <si>
    <t>房贷资料更新</t>
  </si>
  <si>
    <t>更新后的房贷资料</t>
  </si>
  <si>
    <t>更新后的房贷供期</t>
  </si>
  <si>
    <t>更新后的总供款</t>
  </si>
  <si>
    <t>更新后的总支付利息</t>
  </si>
  <si>
    <t>省下的利息</t>
  </si>
  <si>
    <t>结果</t>
  </si>
  <si>
    <t>（相等于退休金提款）</t>
  </si>
  <si>
    <t>（相等于退休金年回报）</t>
  </si>
  <si>
    <t>（相等于用来偿还房贷的退休金提款）</t>
  </si>
  <si>
    <t>备注</t>
  </si>
  <si>
    <t>以上结果应该只做参考，因为房贷利息和投资回报都是可能变动的</t>
  </si>
  <si>
    <t>以上计算是基于，在额外偿还房贷后，每月供款保持不变而供期将会缩短</t>
  </si>
  <si>
    <t>房贷利率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</si>
</sst>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M&quot;#,##0.00;[Red]\-&quot;RM&quot;#,##0.00"/>
    <numFmt numFmtId="164" formatCode="#,##0_ ;\-#,##0\ 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0" fontId="0" fillId="0" borderId="0" xfId="0" quotePrefix="1"/>
    <xf numFmtId="0" fontId="2" fillId="0" borderId="0" xfId="0" applyFont="1"/>
    <xf numFmtId="0" fontId="1" fillId="0" borderId="0" xfId="0" applyFont="1"/>
    <xf numFmtId="8" fontId="0" fillId="0" borderId="0" xfId="0" quotePrefix="1" applyNumberFormat="1"/>
    <xf numFmtId="0" fontId="2" fillId="3" borderId="0" xfId="0" applyFont="1" applyFill="1"/>
    <xf numFmtId="165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A6C7-D6F0-4983-83C8-994EEBA35954}">
  <dimension ref="A2:E31"/>
  <sheetViews>
    <sheetView tabSelected="1" workbookViewId="0">
      <selection activeCell="C12" sqref="C12"/>
    </sheetView>
  </sheetViews>
  <sheetFormatPr defaultRowHeight="14.4" x14ac:dyDescent="0.3"/>
  <cols>
    <col min="2" max="2" width="30.21875" bestFit="1" customWidth="1"/>
    <col min="3" max="3" width="13.5546875" bestFit="1" customWidth="1"/>
    <col min="5" max="5" width="30.21875" bestFit="1" customWidth="1"/>
    <col min="6" max="6" width="13.5546875" bestFit="1" customWidth="1"/>
  </cols>
  <sheetData>
    <row r="2" spans="2:5" x14ac:dyDescent="0.3">
      <c r="B2" s="8" t="s">
        <v>5</v>
      </c>
    </row>
    <row r="3" spans="2:5" x14ac:dyDescent="0.3">
      <c r="B3" t="s">
        <v>6</v>
      </c>
      <c r="C3" s="10">
        <v>200000</v>
      </c>
      <c r="D3" t="s">
        <v>1</v>
      </c>
    </row>
    <row r="4" spans="2:5" x14ac:dyDescent="0.3">
      <c r="B4" t="s">
        <v>7</v>
      </c>
      <c r="C4" s="11">
        <v>30</v>
      </c>
      <c r="D4" t="s">
        <v>0</v>
      </c>
    </row>
    <row r="5" spans="2:5" x14ac:dyDescent="0.3">
      <c r="B5" t="s">
        <v>29</v>
      </c>
      <c r="C5" s="12">
        <v>0.04</v>
      </c>
    </row>
    <row r="6" spans="2:5" hidden="1" x14ac:dyDescent="0.3">
      <c r="B6" t="s">
        <v>2</v>
      </c>
      <c r="C6" s="2">
        <f>C4*12</f>
        <v>360</v>
      </c>
      <c r="D6" t="s">
        <v>4</v>
      </c>
    </row>
    <row r="7" spans="2:5" x14ac:dyDescent="0.3">
      <c r="B7" t="s">
        <v>8</v>
      </c>
      <c r="C7" s="3">
        <f>-PMT(C5/12,C6,C3)</f>
        <v>954.8305909309189</v>
      </c>
      <c r="D7" t="s">
        <v>1</v>
      </c>
      <c r="E7" s="4"/>
    </row>
    <row r="8" spans="2:5" x14ac:dyDescent="0.3">
      <c r="B8" t="s">
        <v>9</v>
      </c>
      <c r="C8" s="2">
        <f>C7*C6</f>
        <v>343739.01273513079</v>
      </c>
      <c r="D8" t="s">
        <v>1</v>
      </c>
    </row>
    <row r="9" spans="2:5" x14ac:dyDescent="0.3">
      <c r="B9" t="s">
        <v>10</v>
      </c>
      <c r="C9" s="2">
        <f>C8-C3</f>
        <v>143739.01273513079</v>
      </c>
      <c r="D9" t="s">
        <v>1</v>
      </c>
    </row>
    <row r="11" spans="2:5" x14ac:dyDescent="0.3">
      <c r="B11" s="8" t="s">
        <v>11</v>
      </c>
    </row>
    <row r="12" spans="2:5" x14ac:dyDescent="0.3">
      <c r="B12" t="s">
        <v>12</v>
      </c>
      <c r="C12" s="10">
        <v>60000</v>
      </c>
      <c r="D12" t="s">
        <v>1</v>
      </c>
      <c r="E12" t="s">
        <v>23</v>
      </c>
    </row>
    <row r="13" spans="2:5" x14ac:dyDescent="0.3">
      <c r="B13" t="s">
        <v>13</v>
      </c>
      <c r="C13" s="12">
        <v>5.5E-2</v>
      </c>
      <c r="E13" t="s">
        <v>24</v>
      </c>
    </row>
    <row r="14" spans="2:5" x14ac:dyDescent="0.3">
      <c r="B14" t="s">
        <v>14</v>
      </c>
      <c r="C14" s="2">
        <f>-FV(C13,C20,0,C12)-C12</f>
        <v>88292.032672239962</v>
      </c>
      <c r="D14" t="s">
        <v>1</v>
      </c>
    </row>
    <row r="15" spans="2:5" x14ac:dyDescent="0.3">
      <c r="C15" s="2"/>
    </row>
    <row r="16" spans="2:5" x14ac:dyDescent="0.3">
      <c r="B16" s="8" t="s">
        <v>16</v>
      </c>
    </row>
    <row r="17" spans="1:5" x14ac:dyDescent="0.3">
      <c r="B17" t="s">
        <v>15</v>
      </c>
      <c r="C17" s="2">
        <f>C12</f>
        <v>60000</v>
      </c>
      <c r="D17" t="s">
        <v>1</v>
      </c>
      <c r="E17" t="s">
        <v>25</v>
      </c>
    </row>
    <row r="18" spans="1:5" x14ac:dyDescent="0.3">
      <c r="B18" t="s">
        <v>17</v>
      </c>
      <c r="C18" s="2">
        <f>C3-C12</f>
        <v>140000</v>
      </c>
      <c r="D18" t="s">
        <v>1</v>
      </c>
    </row>
    <row r="19" spans="1:5" hidden="1" x14ac:dyDescent="0.3">
      <c r="B19" t="s">
        <v>3</v>
      </c>
      <c r="C19" s="2">
        <f>NPER(C5/12,C7,-C18)</f>
        <v>201.60005725748985</v>
      </c>
      <c r="D19" t="s">
        <v>4</v>
      </c>
      <c r="E19" s="4"/>
    </row>
    <row r="20" spans="1:5" x14ac:dyDescent="0.3">
      <c r="B20" t="s">
        <v>18</v>
      </c>
      <c r="C20" s="9">
        <f>ROUNDUP(C19/12,1)</f>
        <v>16.900000000000002</v>
      </c>
      <c r="D20" t="s">
        <v>0</v>
      </c>
      <c r="E20" s="7"/>
    </row>
    <row r="21" spans="1:5" x14ac:dyDescent="0.3">
      <c r="B21" t="s">
        <v>19</v>
      </c>
      <c r="C21" s="2">
        <f>C19*C7</f>
        <v>192493.90180287612</v>
      </c>
      <c r="D21" t="s">
        <v>1</v>
      </c>
      <c r="E21" s="1"/>
    </row>
    <row r="22" spans="1:5" x14ac:dyDescent="0.3">
      <c r="B22" t="s">
        <v>20</v>
      </c>
      <c r="C22" s="2">
        <f>C21-C18</f>
        <v>52493.90180287612</v>
      </c>
      <c r="D22" t="s">
        <v>1</v>
      </c>
      <c r="E22" s="6"/>
    </row>
    <row r="23" spans="1:5" x14ac:dyDescent="0.3">
      <c r="B23" t="s">
        <v>21</v>
      </c>
      <c r="C23" s="3">
        <f>C9-C22</f>
        <v>91245.110932254669</v>
      </c>
      <c r="D23" t="s">
        <v>1</v>
      </c>
    </row>
    <row r="25" spans="1:5" x14ac:dyDescent="0.3">
      <c r="B25" s="8" t="s">
        <v>22</v>
      </c>
    </row>
    <row r="26" spans="1:5" x14ac:dyDescent="0.3">
      <c r="A26" s="5">
        <v>1</v>
      </c>
      <c r="B26" s="5" t="str">
        <f>IF((C23-C14)&lt;0,"把$"&amp;C12&amp;"拿来投资的回报率比偿还房贷好$"&amp;ROUND(C14-C23,0),"把$"&amp;C12&amp;"拿来偿还房贷的回报率比投资好$"&amp;ROUND(C23-C14,0))</f>
        <v>把$60000拿来偿还房贷的回报率比投资好$2953</v>
      </c>
    </row>
    <row r="27" spans="1:5" x14ac:dyDescent="0.3">
      <c r="A27" s="5">
        <v>2</v>
      </c>
      <c r="B27" s="5" t="str">
        <f>"把$"&amp;C17&amp;"的资金拿来偿还房贷可以把供期减短到"&amp;C20&amp;"年"</f>
        <v>把$60000的资金拿来偿还房贷可以把供期减短到16.9年</v>
      </c>
    </row>
    <row r="29" spans="1:5" ht="16.2" customHeight="1" x14ac:dyDescent="0.3">
      <c r="B29" s="8" t="s">
        <v>26</v>
      </c>
    </row>
    <row r="30" spans="1:5" x14ac:dyDescent="0.3">
      <c r="A30">
        <v>1</v>
      </c>
      <c r="B30" t="s">
        <v>28</v>
      </c>
    </row>
    <row r="31" spans="1:5" x14ac:dyDescent="0.3">
      <c r="A31">
        <v>2</v>
      </c>
      <c r="B31" t="s">
        <v>27</v>
      </c>
    </row>
  </sheetData>
  <sheetProtection algorithmName="SHA-512" hashValue="8bBscyP76FsLfEjdmb/oj6V1FIT3ERCArVoHQin0tuWYJ14cMRuZRYSuGR47Ji9D7eTU/GyZFqvgFvOIMfqtTw==" saltValue="cv9+ppIM27IlyiBMn780t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 kheng chuah</dc:creator>
  <cp:lastModifiedBy>chong kheng chuah</cp:lastModifiedBy>
  <dcterms:created xsi:type="dcterms:W3CDTF">2020-06-29T14:10:45Z</dcterms:created>
  <dcterms:modified xsi:type="dcterms:W3CDTF">2020-07-04T05:53:28Z</dcterms:modified>
</cp:coreProperties>
</file>